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 defaultThemeVersion="153222"/>
  <bookViews>
    <workbookView xWindow="0" yWindow="0" windowWidth="28800" windowHeight="11805"/>
  </bookViews>
  <sheets>
    <sheet name="porovnanie" sheetId="1" r:id="rId1"/>
    <sheet name="Hárok2" sheetId="2" state="hidden" r:id="rId2"/>
  </sheets>
  <definedNames>
    <definedName name="konstanta_zmeny_sadzby_dane">Hárok2!$I$5</definedName>
    <definedName name="nczd_danovnik_de">Hárok2!$D$2</definedName>
    <definedName name="nczd_danovnik_de_uplatnenie">Hárok2!$D$1</definedName>
    <definedName name="nczd_danovnik_pv">Hárok2!$B$2</definedName>
    <definedName name="nczd_danovnik_pv_uplatnenie">Hárok2!$B$1</definedName>
    <definedName name="odvody">porovnanie!$B$3</definedName>
    <definedName name="pausalne_vydavky">Hárok2!$B$6</definedName>
    <definedName name="pocet_mesiacov">porovnanie!$B$1</definedName>
    <definedName name="pocet_mesiacov_podnikania">Hárok2!$F$2:$F$14</definedName>
    <definedName name="sadzba_dane_19">Hárok2!$I$3</definedName>
    <definedName name="sadzba_dane_25">Hárok2!$I$4</definedName>
    <definedName name="skutocne_vydavky">porovnanie!$B$4</definedName>
    <definedName name="zaklad_dane_de">Hárok2!$D$4</definedName>
    <definedName name="zaklad_dane_pv">Hárok2!$B$4</definedName>
    <definedName name="zdanitelne_prijmy">porovnanie!$B$2</definedName>
    <definedName name="zivotne_minimum">Hárok2!$I$6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4" i="2" s="1"/>
  <c r="D4" i="2"/>
  <c r="C9" i="1"/>
  <c r="C8" i="1"/>
  <c r="B8" i="1"/>
  <c r="D2" i="2" l="1"/>
  <c r="C11" i="1" s="1"/>
  <c r="C12" i="1"/>
  <c r="C15" i="1" s="1"/>
  <c r="C16" i="1" s="1"/>
  <c r="B2" i="2"/>
  <c r="B11" i="1" s="1"/>
  <c r="B12" i="1"/>
  <c r="B15" i="1" s="1"/>
  <c r="B16" i="1" s="1"/>
  <c r="B10" i="1"/>
  <c r="C10" i="1"/>
  <c r="B9" i="1"/>
</calcChain>
</file>

<file path=xl/comments1.xml><?xml version="1.0" encoding="utf-8"?>
<comments xmlns="http://schemas.openxmlformats.org/spreadsheetml/2006/main">
  <authors>
    <author>Autor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  <charset val="238"/>
          </rPr>
          <t>Poznámka:</t>
        </r>
        <r>
          <rPr>
            <sz val="9"/>
            <color indexed="81"/>
            <rFont val="Segoe UI"/>
            <family val="2"/>
            <charset val="238"/>
          </rPr>
          <t xml:space="preserve">
Príjmy skutočne prijaté v hotovosti a na bankový účet. Nie súčet vyfakturovaných súm.
Nezapočítavajú sa faktúry vystavené v roku 2016, ktoré boli inkasované v roku 2017.
Započítavajú sa faktúry vystavené v roku 2015, ktoré boli inkasované v roku 2017.</t>
        </r>
      </text>
    </comment>
    <comment ref="A3" authorId="0" shapeId="0">
      <text>
        <r>
          <rPr>
            <b/>
            <sz val="9"/>
            <color indexed="81"/>
            <rFont val="Segoe UI"/>
            <family val="2"/>
            <charset val="238"/>
          </rPr>
          <t>Poznámka:</t>
        </r>
        <r>
          <rPr>
            <sz val="9"/>
            <color indexed="81"/>
            <rFont val="Segoe UI"/>
            <family val="2"/>
            <charset val="238"/>
          </rPr>
          <t xml:space="preserve">
Započítava sa poistné zaplatené do Sociálnej poisťovne, preddavky zaplatené do príslušnej zdravotnej poisťovne a nedoplatok z ročného zúčtovania zdravotného poistenia.
Nezapočítavajú sa pokuty, penále či poplatky z omeškania.</t>
        </r>
      </text>
    </comment>
  </commentList>
</comments>
</file>

<file path=xl/sharedStrings.xml><?xml version="1.0" encoding="utf-8"?>
<sst xmlns="http://schemas.openxmlformats.org/spreadsheetml/2006/main" count="28" uniqueCount="27">
  <si>
    <t>Paušálne výdavky</t>
  </si>
  <si>
    <t>Základ dane</t>
  </si>
  <si>
    <t>Daň z príjmov</t>
  </si>
  <si>
    <t>Spôsob uplatnenia výdavkov v daňovom priznaní</t>
  </si>
  <si>
    <t>Uplatňujem nezdaniteľnú časť základu dane na daňovníka</t>
  </si>
  <si>
    <t>paušálne výdavky</t>
  </si>
  <si>
    <t>skutočné výdavky</t>
  </si>
  <si>
    <t>Odhadované skutočné výdavky (bez odvodov)</t>
  </si>
  <si>
    <t>Odhadované odvody zaplatené do Sociálnej poisťovne a zdravotnej poisťovne</t>
  </si>
  <si>
    <t>Odhadovaný úrhn príjmov z podnikania a inej samostatnej zárobkovej činnosti</t>
  </si>
  <si>
    <t>Zdanitieľné príjmy spolu</t>
  </si>
  <si>
    <t>Daňové výdavky spolu</t>
  </si>
  <si>
    <t>Výška NČZD</t>
  </si>
  <si>
    <t>Uplaltnenie NČZD - paušálne výdavky</t>
  </si>
  <si>
    <t>Základ dane - paušálne výdavky</t>
  </si>
  <si>
    <t>Základ dane - daňová evidencia</t>
  </si>
  <si>
    <t>Uplatňovanie NČZD - daňová evidencia</t>
  </si>
  <si>
    <t>Počet mesiacov podnikania</t>
  </si>
  <si>
    <t>Vstupy k výpočtu dane z príjmov</t>
  </si>
  <si>
    <t>Nižšia sadzba dane</t>
  </si>
  <si>
    <t>Vyššia sadzba dane</t>
  </si>
  <si>
    <t>Životné minimum</t>
  </si>
  <si>
    <t>Konštanta zmeny sadzby dane</t>
  </si>
  <si>
    <t>Výdavky na vypracovanie daňového priznania a príslušných evidencií</t>
  </si>
  <si>
    <t>Počet mesiacov podnikania v roku 2016 (číslo napíšte alebo vyberte zo zoznamu)</t>
  </si>
  <si>
    <t>Výdavky na daň z príjmov</t>
  </si>
  <si>
    <t>Spolu výdavky na daňové prizannie a príslušné evidencie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</si>
</sst>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1" xfId="0" applyFont="1" applyFill="1" applyBorder="1"/>
    <xf numFmtId="0" fontId="3" fillId="0" borderId="1" xfId="0" applyFont="1" applyFill="1" applyBorder="1"/>
    <xf numFmtId="0" fontId="0" fillId="0" borderId="0" xfId="0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Protection="1">
      <protection hidden="1"/>
    </xf>
    <xf numFmtId="164" fontId="3" fillId="0" borderId="1" xfId="0" applyNumberFormat="1" applyFont="1" applyBorder="1" applyAlignment="1" applyProtection="1">
      <alignment horizontal="right"/>
      <protection hidden="1"/>
    </xf>
    <xf numFmtId="164" fontId="2" fillId="0" borderId="1" xfId="0" applyNumberFormat="1" applyFont="1" applyFill="1" applyBorder="1" applyProtection="1">
      <protection hidden="1"/>
    </xf>
    <xf numFmtId="164" fontId="2" fillId="0" borderId="1" xfId="0" applyNumberFormat="1" applyFont="1" applyFill="1" applyBorder="1" applyAlignment="1" applyProtection="1">
      <alignment horizontal="right"/>
      <protection hidden="1"/>
    </xf>
    <xf numFmtId="164" fontId="1" fillId="0" borderId="1" xfId="0" applyNumberFormat="1" applyFont="1" applyBorder="1" applyProtection="1">
      <protection hidden="1"/>
    </xf>
  </cellXfs>
  <cellStyles count="1">
    <cellStyle name="Normálne" xfId="0" builtinId="0"/>
  </cellStyles>
  <dxfs count="2"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Hárok2!$B$1" lockText="1" noThreeD="1"/>
</file>

<file path=xl/ctrlProps/ctrlProp2.xml><?xml version="1.0" encoding="utf-8"?>
<formControlPr xmlns="http://schemas.microsoft.com/office/spreadsheetml/2009/9/main" objectType="CheckBox" fmlaLink="Hárok2!$D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161925</xdr:rowOff>
        </xdr:from>
        <xdr:to>
          <xdr:col>1</xdr:col>
          <xdr:colOff>209550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9</xdr:row>
          <xdr:rowOff>161925</xdr:rowOff>
        </xdr:from>
        <xdr:to>
          <xdr:col>2</xdr:col>
          <xdr:colOff>200025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C24"/>
  <sheetViews>
    <sheetView showGridLines="0" tabSelected="1" zoomScale="130" zoomScaleNormal="130" workbookViewId="0">
      <selection activeCell="B1" sqref="B1"/>
    </sheetView>
  </sheetViews>
  <sheetFormatPr defaultRowHeight="15" x14ac:dyDescent="0.25"/>
  <cols>
    <col min="1" max="1" width="71.42578125" customWidth="1"/>
    <col min="2" max="3" width="20.7109375" customWidth="1"/>
  </cols>
  <sheetData>
    <row r="1" spans="1:3" x14ac:dyDescent="0.25">
      <c r="A1" s="6" t="s">
        <v>24</v>
      </c>
      <c r="B1" s="15"/>
      <c r="C1" s="7"/>
    </row>
    <row r="2" spans="1:3" x14ac:dyDescent="0.25">
      <c r="A2" s="6" t="s">
        <v>9</v>
      </c>
      <c r="B2" s="16"/>
      <c r="C2" s="7"/>
    </row>
    <row r="3" spans="1:3" x14ac:dyDescent="0.25">
      <c r="A3" s="6" t="s">
        <v>8</v>
      </c>
      <c r="B3" s="16"/>
      <c r="C3" s="7"/>
    </row>
    <row r="4" spans="1:3" x14ac:dyDescent="0.25">
      <c r="A4" s="6" t="s">
        <v>7</v>
      </c>
      <c r="B4" s="16"/>
      <c r="C4" s="7"/>
    </row>
    <row r="5" spans="1:3" x14ac:dyDescent="0.25">
      <c r="A5" s="7"/>
      <c r="B5" s="7"/>
      <c r="C5" s="7"/>
    </row>
    <row r="6" spans="1:3" x14ac:dyDescent="0.25">
      <c r="A6" s="7"/>
      <c r="B6" s="7"/>
      <c r="C6" s="7"/>
    </row>
    <row r="7" spans="1:3" x14ac:dyDescent="0.25">
      <c r="A7" s="8" t="s">
        <v>3</v>
      </c>
      <c r="B7" s="9" t="s">
        <v>5</v>
      </c>
      <c r="C7" s="9" t="s">
        <v>6</v>
      </c>
    </row>
    <row r="8" spans="1:3" x14ac:dyDescent="0.25">
      <c r="A8" s="6" t="s">
        <v>10</v>
      </c>
      <c r="B8" s="19">
        <f>B2</f>
        <v>0</v>
      </c>
      <c r="C8" s="20">
        <f>B2</f>
        <v>0</v>
      </c>
    </row>
    <row r="9" spans="1:3" x14ac:dyDescent="0.25">
      <c r="A9" s="6" t="s">
        <v>11</v>
      </c>
      <c r="B9" s="19">
        <f>SUM(pausalne_vydavky,B3)</f>
        <v>0</v>
      </c>
      <c r="C9" s="20">
        <f>SUM(B4,B3)</f>
        <v>0</v>
      </c>
    </row>
    <row r="10" spans="1:3" x14ac:dyDescent="0.25">
      <c r="A10" s="6" t="s">
        <v>1</v>
      </c>
      <c r="B10" s="19">
        <f>zaklad_dane_pv</f>
        <v>0</v>
      </c>
      <c r="C10" s="20">
        <f>zaklad_dane_de</f>
        <v>0</v>
      </c>
    </row>
    <row r="11" spans="1:3" x14ac:dyDescent="0.25">
      <c r="A11" s="6" t="s">
        <v>4</v>
      </c>
      <c r="B11" s="19">
        <f>IF(nczd_danovnik_pv_uplatnenie,nczd_danovnik_pv,0)</f>
        <v>0</v>
      </c>
      <c r="C11" s="20">
        <f>IF(nczd_danovnik_de_uplatnenie,nczd_danovnik_de,0)</f>
        <v>0</v>
      </c>
    </row>
    <row r="12" spans="1:3" x14ac:dyDescent="0.25">
      <c r="A12" s="8" t="s">
        <v>2</v>
      </c>
      <c r="B12" s="21">
        <f>MAX(IF(zaklad_dane_pv&lt;=ROUND(konstanta_zmeny_sadzby_dane*zivotne_minimum,2),ROUNDDOWN(sadzba_dane_19*(zaklad_dane_pv-IF(nczd_danovnik_pv_uplatnenie,nczd_danovnik_pv,0)),2),ROUNDDOWN(SUM(sadzba_dane_19*(konstanta_zmeny_sadzby_dane*zivotne_minimum),sadzba_dane_25*(zaklad_dane_pv-konstanta_zmeny_sadzby_dane*zivotne_minimum)),2)),0)</f>
        <v>0</v>
      </c>
      <c r="C12" s="22">
        <f>MAX(IF(zaklad_dane_de&lt;=ROUND(konstanta_zmeny_sadzby_dane*zivotne_minimum,2),ROUNDDOWN(sadzba_dane_19*(zaklad_dane_de-IF(nczd_danovnik_de_uplatnenie,nczd_danovnik_de,0)),2),ROUNDDOWN(SUM(sadzba_dane_19*(konstanta_zmeny_sadzby_dane*zivotne_minimum),sadzba_dane_25*(zaklad_dane_de-konstanta_zmeny_sadzby_dane*zivotne_minimum)),2)),0)</f>
        <v>0</v>
      </c>
    </row>
    <row r="13" spans="1:3" x14ac:dyDescent="0.25">
      <c r="A13" s="7"/>
      <c r="B13" s="10"/>
      <c r="C13" s="11"/>
    </row>
    <row r="14" spans="1:3" x14ac:dyDescent="0.25">
      <c r="A14" s="5" t="s">
        <v>23</v>
      </c>
      <c r="B14" s="17"/>
      <c r="C14" s="18"/>
    </row>
    <row r="15" spans="1:3" x14ac:dyDescent="0.25">
      <c r="A15" s="12" t="s">
        <v>25</v>
      </c>
      <c r="B15" s="23">
        <f>B12</f>
        <v>0</v>
      </c>
      <c r="C15" s="24">
        <f>C12</f>
        <v>0</v>
      </c>
    </row>
    <row r="16" spans="1:3" x14ac:dyDescent="0.25">
      <c r="A16" s="13" t="s">
        <v>26</v>
      </c>
      <c r="B16" s="25">
        <f>B14+B15</f>
        <v>0</v>
      </c>
      <c r="C16" s="25">
        <f>C14+C15</f>
        <v>0</v>
      </c>
    </row>
    <row r="18" spans="2:3" x14ac:dyDescent="0.25">
      <c r="B18" s="1"/>
      <c r="C18" s="3"/>
    </row>
    <row r="19" spans="2:3" x14ac:dyDescent="0.25">
      <c r="C19" s="3"/>
    </row>
    <row r="20" spans="2:3" x14ac:dyDescent="0.25">
      <c r="B20" s="1"/>
      <c r="C20" s="3"/>
    </row>
    <row r="21" spans="2:3" x14ac:dyDescent="0.25">
      <c r="C21" s="2"/>
    </row>
    <row r="22" spans="2:3" x14ac:dyDescent="0.25">
      <c r="C22" s="3"/>
    </row>
    <row r="23" spans="2:3" x14ac:dyDescent="0.25">
      <c r="C23" s="3"/>
    </row>
    <row r="24" spans="2:3" x14ac:dyDescent="0.25">
      <c r="C24" s="2"/>
    </row>
  </sheetData>
  <conditionalFormatting sqref="B16">
    <cfRule type="expression" dxfId="1" priority="2">
      <formula>$B$16&lt;$C$16</formula>
    </cfRule>
  </conditionalFormatting>
  <conditionalFormatting sqref="C16">
    <cfRule type="expression" dxfId="0" priority="1">
      <formula>$C$16&lt;$B$16</formula>
    </cfRule>
  </conditionalFormatting>
  <dataValidations count="1">
    <dataValidation type="list" allowBlank="1" showInputMessage="1" showErrorMessage="1" errorTitle="Chybné číslo" error="Číslo musí byť väčšie alebo rovné 1 a zároveň menšie alebo rovné 12." sqref="B1">
      <formula1>pocet_mesiacov_podnikania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161925</xdr:rowOff>
                  </from>
                  <to>
                    <xdr:col>1</xdr:col>
                    <xdr:colOff>209550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1371600</xdr:colOff>
                    <xdr:row>9</xdr:row>
                    <xdr:rowOff>161925</xdr:rowOff>
                  </from>
                  <to>
                    <xdr:col>2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I14"/>
  <sheetViews>
    <sheetView workbookViewId="0">
      <selection activeCell="B8" sqref="B8"/>
    </sheetView>
  </sheetViews>
  <sheetFormatPr defaultRowHeight="15" x14ac:dyDescent="0.25"/>
  <cols>
    <col min="1" max="1" width="37.5703125" customWidth="1"/>
    <col min="2" max="2" width="12.85546875" customWidth="1"/>
    <col min="3" max="3" width="39.5703125" customWidth="1"/>
    <col min="4" max="4" width="13.42578125" customWidth="1"/>
    <col min="6" max="6" width="26.42578125" customWidth="1"/>
    <col min="8" max="8" width="39.85546875" customWidth="1"/>
  </cols>
  <sheetData>
    <row r="1" spans="1:9" x14ac:dyDescent="0.25">
      <c r="A1" t="s">
        <v>13</v>
      </c>
      <c r="B1" s="14" t="b">
        <v>0</v>
      </c>
      <c r="C1" t="s">
        <v>16</v>
      </c>
      <c r="D1" s="14" t="b">
        <v>0</v>
      </c>
      <c r="F1" t="s">
        <v>17</v>
      </c>
      <c r="H1" t="s">
        <v>18</v>
      </c>
    </row>
    <row r="2" spans="1:9" x14ac:dyDescent="0.25">
      <c r="A2" t="s">
        <v>12</v>
      </c>
      <c r="B2">
        <f>IF(zaklad_dane_pv&lt;19809,3803.33,IF(ROUNDUP(44.2*198.09-zaklad_dane_pv/4,2)&lt;0,0,ROUNDUP(44.2*198.09-zaklad_dane_pv/4,2)))</f>
        <v>3803.33</v>
      </c>
      <c r="C2" t="s">
        <v>12</v>
      </c>
      <c r="D2">
        <f>IF(zaklad_dane_de&lt;100*zivotne_minimum,3803.33,IF(ROUNDUP(44.2*zivotne_minimum-zaklad_dane_de/4,2)&lt;0,0,ROUNDUP(44.2*zivotne_minimum-zaklad_dane_de/4,2)))</f>
        <v>3803.33</v>
      </c>
    </row>
    <row r="3" spans="1:9" x14ac:dyDescent="0.25">
      <c r="F3">
        <v>1</v>
      </c>
      <c r="H3" t="s">
        <v>19</v>
      </c>
      <c r="I3" s="4">
        <v>0.19</v>
      </c>
    </row>
    <row r="4" spans="1:9" x14ac:dyDescent="0.25">
      <c r="A4" t="s">
        <v>14</v>
      </c>
      <c r="B4">
        <f>zdanitelne_prijmy-pausalne_vydavky-odvody</f>
        <v>0</v>
      </c>
      <c r="C4" t="s">
        <v>15</v>
      </c>
      <c r="D4">
        <f>zdanitelne_prijmy-skutocne_vydavky-odvody</f>
        <v>0</v>
      </c>
      <c r="F4">
        <v>2</v>
      </c>
      <c r="H4" t="s">
        <v>20</v>
      </c>
      <c r="I4" s="4">
        <v>0.25</v>
      </c>
    </row>
    <row r="5" spans="1:9" x14ac:dyDescent="0.25">
      <c r="F5">
        <v>3</v>
      </c>
      <c r="H5" t="s">
        <v>22</v>
      </c>
      <c r="I5">
        <v>176.8</v>
      </c>
    </row>
    <row r="6" spans="1:9" x14ac:dyDescent="0.25">
      <c r="A6" t="s">
        <v>0</v>
      </c>
      <c r="B6">
        <f>MIN(0.4*zdanitelne_prijmy,420*pocet_mesiacov)</f>
        <v>0</v>
      </c>
      <c r="F6">
        <v>4</v>
      </c>
      <c r="H6" t="s">
        <v>21</v>
      </c>
      <c r="I6">
        <v>198.09</v>
      </c>
    </row>
    <row r="7" spans="1:9" x14ac:dyDescent="0.25">
      <c r="F7">
        <v>5</v>
      </c>
    </row>
    <row r="8" spans="1:9" x14ac:dyDescent="0.25">
      <c r="F8">
        <v>6</v>
      </c>
    </row>
    <row r="9" spans="1:9" x14ac:dyDescent="0.25">
      <c r="F9">
        <v>7</v>
      </c>
    </row>
    <row r="10" spans="1:9" x14ac:dyDescent="0.25">
      <c r="F10">
        <v>8</v>
      </c>
    </row>
    <row r="11" spans="1:9" x14ac:dyDescent="0.25">
      <c r="F11">
        <v>9</v>
      </c>
    </row>
    <row r="12" spans="1:9" x14ac:dyDescent="0.25">
      <c r="F12">
        <v>10</v>
      </c>
    </row>
    <row r="13" spans="1:9" x14ac:dyDescent="0.25">
      <c r="F13">
        <v>11</v>
      </c>
    </row>
    <row r="14" spans="1:9" x14ac:dyDescent="0.25">
      <c r="F14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16</vt:i4>
      </vt:variant>
    </vt:vector>
  </HeadingPairs>
  <TitlesOfParts>
    <vt:vector size="18" baseType="lpstr">
      <vt:lpstr>porovnanie</vt:lpstr>
      <vt:lpstr>Hárok2</vt:lpstr>
      <vt:lpstr>konstanta_zmeny_sadzby_dane</vt:lpstr>
      <vt:lpstr>nczd_danovnik_de</vt:lpstr>
      <vt:lpstr>nczd_danovnik_de_uplatnenie</vt:lpstr>
      <vt:lpstr>nczd_danovnik_pv</vt:lpstr>
      <vt:lpstr>nczd_danovnik_pv_uplatnenie</vt:lpstr>
      <vt:lpstr>odvody</vt:lpstr>
      <vt:lpstr>pausalne_vydavky</vt:lpstr>
      <vt:lpstr>pocet_mesiacov</vt:lpstr>
      <vt:lpstr>pocet_mesiacov_podnikania</vt:lpstr>
      <vt:lpstr>sadzba_dane_19</vt:lpstr>
      <vt:lpstr>sadzba_dane_25</vt:lpstr>
      <vt:lpstr>skutocne_vydavky</vt:lpstr>
      <vt:lpstr>zaklad_dane_de</vt:lpstr>
      <vt:lpstr>zaklad_dane_pv</vt:lpstr>
      <vt:lpstr>zdanitelne_prijmy</vt:lpstr>
      <vt:lpstr>zivotne_minimum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2016-09-04T11:59:47Z</dcterms:created>
  <dcterms:modified xsi:type="dcterms:W3CDTF">2016-09-04T12:02:37Z</dcterms:modified>
</cp:coreProperties>
</file>