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60" windowWidth="20730" windowHeight="11700"/>
  </bookViews>
  <sheets>
    <sheet name="Hodnota firmy" sheetId="4" r:id="rId1"/>
  </sheets>
  <calcPr calcId="145621" iterateCount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4" l="1"/>
  <c r="C12" i="4"/>
  <c r="C7" i="4"/>
  <c r="D7" i="4" s="1"/>
  <c r="E7" i="4" s="1"/>
  <c r="F7" i="4" s="1"/>
  <c r="G7" i="4" s="1"/>
  <c r="D12" i="4" l="1"/>
  <c r="D13" i="4" s="1"/>
  <c r="D14" i="4" s="1"/>
  <c r="D16" i="4" s="1"/>
  <c r="E12" i="4"/>
  <c r="E13" i="4" s="1"/>
  <c r="E14" i="4" s="1"/>
  <c r="E16" i="4" s="1"/>
  <c r="F12" i="4"/>
  <c r="F13" i="4" s="1"/>
  <c r="F14" i="4" s="1"/>
  <c r="F16" i="4" s="1"/>
  <c r="G12" i="4"/>
  <c r="G13" i="4" s="1"/>
  <c r="G14" i="4" s="1"/>
  <c r="G15" i="4" s="1"/>
  <c r="G16" i="4" s="1"/>
  <c r="B12" i="4"/>
  <c r="B13" i="4" s="1"/>
  <c r="B14" i="4" s="1"/>
  <c r="B16" i="4" s="1"/>
  <c r="C13" i="4"/>
  <c r="C14" i="4" s="1"/>
  <c r="B18" i="4" l="1"/>
</calcChain>
</file>

<file path=xl/sharedStrings.xml><?xml version="1.0" encoding="utf-8"?>
<sst xmlns="http://schemas.openxmlformats.org/spreadsheetml/2006/main" count="18" uniqueCount="17">
  <si>
    <t>Hodnota firmy</t>
  </si>
  <si>
    <t>Sadzba dane z príjmov</t>
  </si>
  <si>
    <t>Sadzba diskontného faktora/Miera kapitalizácie</t>
  </si>
  <si>
    <t>Trvalá hodnota firmy</t>
  </si>
  <si>
    <t>Súčasná hodnota cash flows</t>
  </si>
  <si>
    <t>Tempo rastu</t>
  </si>
  <si>
    <t>A. Výnosy (najmä tržby)</t>
  </si>
  <si>
    <t>B. Náklady bez odpisov</t>
  </si>
  <si>
    <t>C. Odpisy majetku</t>
  </si>
  <si>
    <t>F. Peňažný tok (Cash flow) = E + C</t>
  </si>
  <si>
    <t>E. Čistý zisk = A - B - C - D</t>
  </si>
  <si>
    <t>D. Daň z príjmov</t>
  </si>
  <si>
    <t>Viac informácií sa dozviete v tomto článku.</t>
  </si>
  <si>
    <t>Pozn. Miera kapitalizácie slúži na prepočet stanovených peňažných tokov na súčasnú hodnotu, vplýva na ňu predovšetkým rizikovosť podniku.</t>
  </si>
  <si>
    <t>Pozn. Ide o odhad každoročného nárastu peňažných tokov od 6. roku do nekonečna.</t>
  </si>
  <si>
    <t>Rok - budúcnosť</t>
  </si>
  <si>
    <t>Pozn. Predpokladaná sadzba dane z príjmov v budúcich rokoch.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</si>
</sst>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Protection="1"/>
    <xf numFmtId="0" fontId="4" fillId="0" borderId="3" xfId="0" applyFont="1" applyBorder="1" applyAlignment="1" applyProtection="1">
      <alignment wrapText="1"/>
    </xf>
    <xf numFmtId="0" fontId="4" fillId="0" borderId="3" xfId="0" applyFont="1" applyBorder="1" applyProtection="1"/>
    <xf numFmtId="0" fontId="2" fillId="0" borderId="0" xfId="0" applyFont="1" applyProtection="1"/>
    <xf numFmtId="0" fontId="5" fillId="0" borderId="3" xfId="0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0" fontId="0" fillId="0" borderId="0" xfId="0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4" fontId="4" fillId="3" borderId="3" xfId="0" applyNumberFormat="1" applyFont="1" applyFill="1" applyBorder="1" applyProtection="1">
      <protection locked="0"/>
    </xf>
    <xf numFmtId="4" fontId="4" fillId="2" borderId="3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3" fontId="5" fillId="2" borderId="2" xfId="1" applyNumberFormat="1" applyFont="1" applyFill="1" applyBorder="1" applyProtection="1">
      <protection locked="0"/>
    </xf>
    <xf numFmtId="9" fontId="0" fillId="3" borderId="3" xfId="0" applyNumberFormat="1" applyFill="1" applyBorder="1" applyProtection="1">
      <protection locked="0"/>
    </xf>
    <xf numFmtId="3" fontId="0" fillId="3" borderId="3" xfId="0" applyNumberFormat="1" applyFill="1" applyBorder="1" applyProtection="1">
      <protection locked="0"/>
    </xf>
    <xf numFmtId="0" fontId="5" fillId="2" borderId="3" xfId="0" applyFont="1" applyFill="1" applyBorder="1" applyProtection="1"/>
    <xf numFmtId="0" fontId="5" fillId="0" borderId="3" xfId="0" applyFont="1" applyBorder="1" applyProtection="1">
      <protection locked="0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8" fillId="0" borderId="0" xfId="2" applyFont="1" applyFill="1" applyAlignment="1" applyProtection="1">
      <alignment horizontal="left"/>
    </xf>
  </cellXfs>
  <cellStyles count="3">
    <cellStyle name="Čiarka" xfId="1" builtinId="3"/>
    <cellStyle name="Hypertextové prepojenie" xfId="2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561977</xdr:colOff>
      <xdr:row>20</xdr:row>
      <xdr:rowOff>95250</xdr:rowOff>
    </xdr:from>
    <xdr:to>
      <xdr:col>2</xdr:col>
      <xdr:colOff>85726</xdr:colOff>
      <xdr:row>29</xdr:row>
      <xdr:rowOff>90987</xdr:rowOff>
    </xdr:to>
    <xdr:pic>
      <xdr:nvPicPr>
        <xdr:cNvPr id="4" name="Obrázok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50" t="32167" r="29874" b="31500"/>
        <a:stretch/>
      </xdr:blipFill>
      <xdr:spPr>
        <a:xfrm>
          <a:off x="561977" y="4257675"/>
          <a:ext cx="2409824" cy="171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dnikajte.sk/financie/c/1379/category/finacne-riadenie/article/ako-urcit-hodnotu-firmy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workbookViewId="0">
      <selection activeCell="J9" sqref="J9"/>
    </sheetView>
  </sheetViews>
  <sheetFormatPr defaultColWidth="8.85546875" defaultRowHeight="15" x14ac:dyDescent="0.25"/>
  <cols>
    <col min="1" max="1" width="31.42578125" style="1" customWidth="1"/>
    <col min="2" max="7" width="11.85546875" style="1" customWidth="1"/>
    <col min="8" max="16384" width="8.85546875" style="1"/>
  </cols>
  <sheetData>
    <row r="1" spans="1:8" ht="23.25" x14ac:dyDescent="0.35">
      <c r="A1" s="20" t="s">
        <v>0</v>
      </c>
      <c r="B1" s="20"/>
      <c r="C1" s="20"/>
      <c r="D1" s="20"/>
      <c r="E1" s="20"/>
      <c r="F1" s="20"/>
    </row>
    <row r="3" spans="1:8" ht="30" customHeight="1" x14ac:dyDescent="0.25">
      <c r="A3" s="2" t="s">
        <v>2</v>
      </c>
      <c r="B3" s="15">
        <v>0.11</v>
      </c>
      <c r="C3" s="21" t="s">
        <v>13</v>
      </c>
      <c r="D3" s="22"/>
      <c r="E3" s="22"/>
      <c r="F3" s="22"/>
      <c r="G3" s="22"/>
    </row>
    <row r="4" spans="1:8" x14ac:dyDescent="0.25">
      <c r="A4" s="3" t="s">
        <v>1</v>
      </c>
      <c r="B4" s="15">
        <v>0.22</v>
      </c>
      <c r="C4" s="23" t="s">
        <v>16</v>
      </c>
      <c r="D4" s="24"/>
      <c r="E4" s="24"/>
      <c r="F4" s="24"/>
      <c r="G4" s="24"/>
    </row>
    <row r="5" spans="1:8" x14ac:dyDescent="0.25">
      <c r="A5" s="3" t="s">
        <v>5</v>
      </c>
      <c r="B5" s="15">
        <v>0</v>
      </c>
      <c r="C5" s="19" t="s">
        <v>14</v>
      </c>
    </row>
    <row r="6" spans="1:8" x14ac:dyDescent="0.25">
      <c r="A6" s="8"/>
      <c r="B6" s="8"/>
      <c r="C6" s="8"/>
      <c r="D6" s="8"/>
      <c r="E6" s="8"/>
      <c r="F6" s="8"/>
      <c r="G6" s="8"/>
    </row>
    <row r="7" spans="1:8" x14ac:dyDescent="0.25">
      <c r="A7" s="5" t="s">
        <v>15</v>
      </c>
      <c r="B7" s="18">
        <v>2015</v>
      </c>
      <c r="C7" s="18">
        <f>B7+1</f>
        <v>2016</v>
      </c>
      <c r="D7" s="18">
        <f t="shared" ref="D7:G7" si="0">C7+1</f>
        <v>2017</v>
      </c>
      <c r="E7" s="18">
        <f t="shared" si="0"/>
        <v>2018</v>
      </c>
      <c r="F7" s="18">
        <f t="shared" si="0"/>
        <v>2019</v>
      </c>
      <c r="G7" s="18">
        <f t="shared" si="0"/>
        <v>2020</v>
      </c>
      <c r="H7" s="4"/>
    </row>
    <row r="8" spans="1:8" x14ac:dyDescent="0.25">
      <c r="A8" s="5"/>
      <c r="B8" s="17">
        <v>1</v>
      </c>
      <c r="C8" s="17">
        <v>2</v>
      </c>
      <c r="D8" s="17">
        <v>3</v>
      </c>
      <c r="E8" s="17">
        <v>4</v>
      </c>
      <c r="F8" s="17">
        <v>5</v>
      </c>
      <c r="G8" s="17">
        <v>6</v>
      </c>
      <c r="H8" s="4"/>
    </row>
    <row r="9" spans="1:8" x14ac:dyDescent="0.25">
      <c r="A9" s="3" t="s">
        <v>6</v>
      </c>
      <c r="B9" s="16">
        <v>50000</v>
      </c>
      <c r="C9" s="16">
        <v>55000</v>
      </c>
      <c r="D9" s="16">
        <v>56000</v>
      </c>
      <c r="E9" s="16">
        <v>60000</v>
      </c>
      <c r="F9" s="16">
        <v>61000</v>
      </c>
      <c r="G9" s="16">
        <v>62000</v>
      </c>
    </row>
    <row r="10" spans="1:8" x14ac:dyDescent="0.25">
      <c r="A10" s="3" t="s">
        <v>7</v>
      </c>
      <c r="B10" s="16">
        <v>25000</v>
      </c>
      <c r="C10" s="16">
        <v>25000</v>
      </c>
      <c r="D10" s="16">
        <v>25000</v>
      </c>
      <c r="E10" s="16">
        <v>30000</v>
      </c>
      <c r="F10" s="16">
        <v>30000</v>
      </c>
      <c r="G10" s="16">
        <v>30000</v>
      </c>
    </row>
    <row r="11" spans="1:8" x14ac:dyDescent="0.25">
      <c r="A11" s="3" t="s">
        <v>8</v>
      </c>
      <c r="B11" s="16">
        <v>2000</v>
      </c>
      <c r="C11" s="16">
        <v>2000</v>
      </c>
      <c r="D11" s="16">
        <v>2000</v>
      </c>
      <c r="E11" s="16">
        <v>2500</v>
      </c>
      <c r="F11" s="16">
        <v>2500</v>
      </c>
      <c r="G11" s="16">
        <v>2500</v>
      </c>
    </row>
    <row r="12" spans="1:8" x14ac:dyDescent="0.25">
      <c r="A12" s="3" t="s">
        <v>11</v>
      </c>
      <c r="B12" s="9">
        <f>ROUND((B9-B10-B11)*$B$4,2)</f>
        <v>5060</v>
      </c>
      <c r="C12" s="9">
        <f>ROUND((C9-C10-C11)*$B$4,2)</f>
        <v>6160</v>
      </c>
      <c r="D12" s="9">
        <f t="shared" ref="D12:G12" si="1">ROUND((D9-D10-D11)*$B$4,2)</f>
        <v>6380</v>
      </c>
      <c r="E12" s="9">
        <f t="shared" si="1"/>
        <v>6050</v>
      </c>
      <c r="F12" s="9">
        <f t="shared" si="1"/>
        <v>6270</v>
      </c>
      <c r="G12" s="9">
        <f t="shared" si="1"/>
        <v>6490</v>
      </c>
    </row>
    <row r="13" spans="1:8" x14ac:dyDescent="0.25">
      <c r="A13" s="3" t="s">
        <v>10</v>
      </c>
      <c r="B13" s="9">
        <f>B9-B10-B11-B12</f>
        <v>17940</v>
      </c>
      <c r="C13" s="9">
        <f t="shared" ref="C13:G13" si="2">C9-C10-C11-C12</f>
        <v>21840</v>
      </c>
      <c r="D13" s="9">
        <f t="shared" si="2"/>
        <v>22620</v>
      </c>
      <c r="E13" s="9">
        <f t="shared" si="2"/>
        <v>21450</v>
      </c>
      <c r="F13" s="9">
        <f t="shared" si="2"/>
        <v>22230</v>
      </c>
      <c r="G13" s="9">
        <f t="shared" si="2"/>
        <v>23010</v>
      </c>
    </row>
    <row r="14" spans="1:8" x14ac:dyDescent="0.25">
      <c r="A14" s="5" t="s">
        <v>9</v>
      </c>
      <c r="B14" s="10">
        <f>B13+B11</f>
        <v>19940</v>
      </c>
      <c r="C14" s="10">
        <f t="shared" ref="C14:G14" si="3">C13+C11</f>
        <v>23840</v>
      </c>
      <c r="D14" s="10">
        <f t="shared" si="3"/>
        <v>24620</v>
      </c>
      <c r="E14" s="10">
        <f t="shared" si="3"/>
        <v>23950</v>
      </c>
      <c r="F14" s="10">
        <f t="shared" si="3"/>
        <v>24730</v>
      </c>
      <c r="G14" s="10">
        <f t="shared" si="3"/>
        <v>25510</v>
      </c>
    </row>
    <row r="15" spans="1:8" x14ac:dyDescent="0.25">
      <c r="A15" s="3" t="s">
        <v>3</v>
      </c>
      <c r="B15" s="11"/>
      <c r="C15" s="11"/>
      <c r="D15" s="11"/>
      <c r="E15" s="11"/>
      <c r="F15" s="11"/>
      <c r="G15" s="12">
        <f>G14/(B3-B5)</f>
        <v>231909.09090909091</v>
      </c>
    </row>
    <row r="16" spans="1:8" x14ac:dyDescent="0.25">
      <c r="A16" s="3" t="s">
        <v>4</v>
      </c>
      <c r="B16" s="12">
        <f>B14*POWER(1+$B$3,-B8)</f>
        <v>17963.963963963961</v>
      </c>
      <c r="C16" s="12">
        <f>C14*POWER(1+$B$3,-C8)</f>
        <v>19349.078808538263</v>
      </c>
      <c r="D16" s="12">
        <f>D14*POWER(1+$B$3,-D8)</f>
        <v>18001.931807629393</v>
      </c>
      <c r="E16" s="12">
        <f>E14*POWER(1+$B$3,-E8)</f>
        <v>15776.606830772753</v>
      </c>
      <c r="F16" s="12">
        <f>F14*POWER(1+$B$3,-F8)</f>
        <v>14676.051342888155</v>
      </c>
      <c r="G16" s="12">
        <f>G15*POWER(1+$B$3,-F8)</f>
        <v>137626.757988853</v>
      </c>
    </row>
    <row r="17" spans="1:7" ht="15.75" thickBot="1" x14ac:dyDescent="0.3">
      <c r="B17" s="13"/>
      <c r="C17" s="13"/>
      <c r="D17" s="13"/>
      <c r="E17" s="13"/>
      <c r="F17" s="13"/>
      <c r="G17" s="13"/>
    </row>
    <row r="18" spans="1:7" ht="15.75" thickBot="1" x14ac:dyDescent="0.3">
      <c r="A18" s="6" t="s">
        <v>0</v>
      </c>
      <c r="B18" s="14">
        <f>ROUND(SUM(B16:G16),0)</f>
        <v>223394</v>
      </c>
      <c r="C18" s="13"/>
      <c r="D18" s="13"/>
      <c r="E18" s="13"/>
      <c r="F18" s="13"/>
      <c r="G18" s="13"/>
    </row>
    <row r="19" spans="1:7" ht="16.5" customHeight="1" x14ac:dyDescent="0.25"/>
    <row r="20" spans="1:7" ht="16.5" customHeight="1" x14ac:dyDescent="0.25">
      <c r="A20" s="25" t="s">
        <v>12</v>
      </c>
      <c r="B20" s="25"/>
    </row>
    <row r="27" spans="1:7" x14ac:dyDescent="0.25">
      <c r="A27" s="7"/>
    </row>
  </sheetData>
  <sheetProtection password="E6D8" sheet="1" objects="1" scenarios="1"/>
  <mergeCells count="4">
    <mergeCell ref="A1:F1"/>
    <mergeCell ref="C3:G3"/>
    <mergeCell ref="C4:G4"/>
    <mergeCell ref="A20:B20"/>
  </mergeCells>
  <hyperlinks>
    <hyperlink ref="A20:B20" r:id="rId1" display="Viac informácií sa dozviete v tomto článku."/>
  </hyperlinks>
  <pageMargins left="0.7" right="0.7" top="0.75" bottom="0.75" header="0.3" footer="0.3"/>
  <pageSetup paperSize="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Hodnota firmy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Ľ. Šrenkel, PhD.</dc:creator>
  <cp:lastModifiedBy>Ing. Ľ. Šrenkel, PhD.</cp:lastModifiedBy>
  <dcterms:created xsi:type="dcterms:W3CDTF">2013-07-30T12:08:30Z</dcterms:created>
  <dcterms:modified xsi:type="dcterms:W3CDTF">2014-05-09T06:48:51Z</dcterms:modified>
</cp:coreProperties>
</file>